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9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<sst xmlns="http://schemas.openxmlformats.org/spreadsheetml/2006/main" count="73" uniqueCount="52">
  <si>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Børnehaveklasseledere ny løn</t>
  </si>
  <si>
    <t>Børnehaveklasseledere anc. løn</t>
  </si>
  <si>
    <t>Lærere ny løn</t>
  </si>
  <si>
    <t>0-4 års erfaring</t>
  </si>
  <si>
    <t>4-8 års erfaring</t>
  </si>
  <si>
    <t>8-12 års erfaring</t>
  </si>
  <si>
    <t>Over 12 års erfaring</t>
  </si>
  <si>
    <t>Pr def over 12 års erfaring</t>
  </si>
  <si>
    <t>Lærere anc. løn</t>
  </si>
  <si>
    <t>Specialundervisningstillæg</t>
  </si>
  <si>
    <t>Selvstyrende team</t>
  </si>
  <si>
    <t>Fleksibilitetstillæg</t>
  </si>
  <si>
    <t>Korrigeres IKKE med besk.grad</t>
  </si>
  <si>
    <t>Anc.løn</t>
  </si>
  <si>
    <t>Korrigeres med besk.grad</t>
  </si>
  <si>
    <t>Plus pension af tillæg, hvis du har bedt om at få dette udbetalt (tj.mænd)***</t>
  </si>
  <si>
    <t>*** På lønsedlen kaldet "Frit valg"</t>
  </si>
  <si>
    <t>Tillæg for diplomuddannelse</t>
  </si>
  <si>
    <t>Ny løn</t>
  </si>
  <si>
    <t>Tillæg til alle:</t>
  </si>
  <si>
    <t>Tillæg til nogle:</t>
  </si>
  <si>
    <t>Løntrin</t>
  </si>
  <si>
    <t>Tillæg</t>
  </si>
  <si>
    <t>I alt</t>
  </si>
  <si>
    <t>Reguleringsfaktor</t>
  </si>
  <si>
    <t>Alle</t>
  </si>
  <si>
    <t>** Diverse tillæg:</t>
  </si>
  <si>
    <t>Tjenestemænd i gl. Hammel/Hinnerup</t>
  </si>
  <si>
    <t>excl. diverse tillæg**</t>
  </si>
  <si>
    <t>Fritvalgstillæg</t>
  </si>
  <si>
    <t xml:space="preserve">Frit valg (kun for nogle tjenestemænd). Se "Lærere anc.løn" </t>
  </si>
  <si>
    <t>0,6% af pensionsgivende løn, derfor varierende</t>
  </si>
  <si>
    <t>knap 200,00</t>
  </si>
  <si>
    <t>Centralt lærertillæg</t>
  </si>
  <si>
    <t>Undervisertillæg</t>
  </si>
  <si>
    <t>fra time 299 - 750</t>
  </si>
  <si>
    <t>Trin 43 + tillæg</t>
  </si>
  <si>
    <t>Trin 40 + tillæg</t>
  </si>
  <si>
    <t>Trin 35 + tillæg</t>
  </si>
  <si>
    <t>Trin 31 + tillæg</t>
  </si>
  <si>
    <t>Trin 36</t>
  </si>
  <si>
    <t>Trin 33 + tillæg</t>
  </si>
  <si>
    <t>Trin 28 + tillæg</t>
  </si>
  <si>
    <t xml:space="preserve">Trin 40 </t>
  </si>
  <si>
    <t xml:space="preserve">Trin 33 </t>
  </si>
  <si>
    <t>Med finansierer løntrinnet</t>
  </si>
  <si>
    <t>får dette beløb som trin 44</t>
  </si>
  <si>
    <t>Favrskovtillæg</t>
  </si>
  <si>
    <t>Favrskovtillægget indeholder blandt andet arbejde mellem kl. 17 - 06</t>
  </si>
  <si>
    <t>Undervisning i dansk som andetsprog (udbetales med 1/12 pr. måned)</t>
  </si>
  <si>
    <t>Undervisningstillæg for mere end 750 t udbetales pr. time (1/12 pr. måned)</t>
  </si>
  <si>
    <t>Månedsløn pr 1/10 2018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</si>
</sst>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0000000"/>
    <numFmt numFmtId="179" formatCode="0.00000"/>
    <numFmt numFmtId="180" formatCode="0.0000"/>
    <numFmt numFmtId="181" formatCode="0.000"/>
    <numFmt numFmtId="182" formatCode="0.0000000"/>
    <numFmt numFmtId="183" formatCode="0.000000"/>
    <numFmt numFmtId="184" formatCode="0.00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1" xfId="0" applyFont="1" applyFill="1" applyBorder="1" applyAlignment="1">
      <alignment/>
    </xf>
    <xf numFmtId="4" fontId="0" fillId="19" borderId="11" xfId="0" applyNumberFormat="1" applyFont="1" applyFill="1" applyBorder="1" applyAlignment="1">
      <alignment horizontal="right"/>
    </xf>
    <xf numFmtId="4" fontId="0" fillId="19" borderId="11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34" borderId="11" xfId="0" applyNumberForma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4" fontId="0" fillId="34" borderId="12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7" xfId="0" applyFont="1" applyFill="1" applyBorder="1" applyAlignment="1">
      <alignment horizontal="left"/>
    </xf>
    <xf numFmtId="4" fontId="0" fillId="35" borderId="11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left"/>
    </xf>
    <xf numFmtId="4" fontId="2" fillId="19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4" fontId="0" fillId="0" borderId="18" xfId="0" applyNumberForma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4" fontId="0" fillId="35" borderId="18" xfId="0" applyNumberFormat="1" applyFont="1" applyFill="1" applyBorder="1" applyAlignment="1">
      <alignment horizontal="left"/>
    </xf>
    <xf numFmtId="4" fontId="0" fillId="35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36" borderId="15" xfId="0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4" fontId="0" fillId="36" borderId="13" xfId="0" applyNumberFormat="1" applyFont="1" applyFill="1" applyBorder="1" applyAlignment="1">
      <alignment horizontal="left"/>
    </xf>
    <xf numFmtId="4" fontId="0" fillId="36" borderId="19" xfId="0" applyNumberFormat="1" applyFont="1" applyFill="1" applyBorder="1" applyAlignment="1">
      <alignment horizontal="right"/>
    </xf>
    <xf numFmtId="0" fontId="0" fillId="36" borderId="15" xfId="0" applyFont="1" applyFill="1" applyBorder="1" applyAlignment="1">
      <alignment horizontal="left"/>
    </xf>
    <xf numFmtId="4" fontId="1" fillId="36" borderId="15" xfId="0" applyNumberFormat="1" applyFont="1" applyFill="1" applyBorder="1" applyAlignment="1">
      <alignment horizontal="left"/>
    </xf>
    <xf numFmtId="4" fontId="0" fillId="36" borderId="20" xfId="0" applyNumberFormat="1" applyFont="1" applyFill="1" applyBorder="1" applyAlignment="1">
      <alignment horizontal="right"/>
    </xf>
    <xf numFmtId="0" fontId="2" fillId="36" borderId="21" xfId="0" applyFont="1" applyFill="1" applyBorder="1" applyAlignment="1">
      <alignment horizontal="left"/>
    </xf>
    <xf numFmtId="4" fontId="1" fillId="36" borderId="21" xfId="0" applyNumberFormat="1" applyFont="1" applyFill="1" applyBorder="1" applyAlignment="1">
      <alignment horizontal="left"/>
    </xf>
    <xf numFmtId="4" fontId="0" fillId="36" borderId="22" xfId="0" applyNumberFormat="1" applyFont="1" applyFill="1" applyBorder="1" applyAlignment="1">
      <alignment horizontal="right"/>
    </xf>
    <xf numFmtId="0" fontId="2" fillId="36" borderId="15" xfId="0" applyFont="1" applyFill="1" applyBorder="1" applyAlignment="1">
      <alignment horizontal="left"/>
    </xf>
    <xf numFmtId="4" fontId="0" fillId="36" borderId="16" xfId="0" applyNumberFormat="1" applyFill="1" applyBorder="1" applyAlignment="1">
      <alignment horizontal="right"/>
    </xf>
    <xf numFmtId="0" fontId="2" fillId="36" borderId="19" xfId="0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right"/>
    </xf>
    <xf numFmtId="0" fontId="0" fillId="36" borderId="22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16" fontId="2" fillId="36" borderId="14" xfId="0" applyNumberFormat="1" applyFont="1" applyFill="1" applyBorder="1" applyAlignment="1">
      <alignment horizontal="center"/>
    </xf>
    <xf numFmtId="0" fontId="0" fillId="36" borderId="21" xfId="0" applyFill="1" applyBorder="1" applyAlignment="1">
      <alignment/>
    </xf>
    <xf numFmtId="2" fontId="0" fillId="36" borderId="11" xfId="0" applyNumberForma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right"/>
    </xf>
    <xf numFmtId="0" fontId="2" fillId="36" borderId="13" xfId="0" applyFont="1" applyFill="1" applyBorder="1" applyAlignment="1">
      <alignment/>
    </xf>
    <xf numFmtId="4" fontId="0" fillId="35" borderId="11" xfId="0" applyNumberFormat="1" applyFont="1" applyFill="1" applyBorder="1" applyAlignment="1">
      <alignment horizontal="left"/>
    </xf>
    <xf numFmtId="4" fontId="0" fillId="36" borderId="11" xfId="0" applyNumberFormat="1" applyFill="1" applyBorder="1" applyAlignment="1">
      <alignment horizontal="left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2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3" xfId="0" applyFill="1" applyBorder="1" applyAlignment="1">
      <alignment/>
    </xf>
    <xf numFmtId="0" fontId="2" fillId="36" borderId="0" xfId="0" applyFont="1" applyFill="1" applyBorder="1" applyAlignment="1">
      <alignment/>
    </xf>
    <xf numFmtId="2" fontId="0" fillId="36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0.00390625" style="0" customWidth="1"/>
    <col min="2" max="2" width="39.421875" style="0" customWidth="1"/>
    <col min="3" max="3" width="11.140625" style="0" customWidth="1"/>
    <col min="5" max="5" width="11.421875" style="0" customWidth="1"/>
    <col min="6" max="6" width="16.7109375" style="0" bestFit="1" customWidth="1"/>
    <col min="7" max="7" width="45.57421875" style="0" customWidth="1"/>
    <col min="8" max="8" width="33.8515625" style="0" customWidth="1"/>
  </cols>
  <sheetData>
    <row r="1" spans="1:10" ht="12.75">
      <c r="A1" s="1" t="s">
        <v>51</v>
      </c>
      <c r="B1" s="62" t="s">
        <v>24</v>
      </c>
      <c r="C1">
        <v>1.377253</v>
      </c>
      <c r="G1" s="10"/>
      <c r="H1" s="11"/>
      <c r="I1" s="11"/>
      <c r="J1" s="11"/>
    </row>
    <row r="2" spans="7:10" ht="12.75" hidden="1">
      <c r="G2" s="11"/>
      <c r="H2" s="11"/>
      <c r="I2" s="11"/>
      <c r="J2" s="11"/>
    </row>
    <row r="3" spans="7:10" ht="12.75">
      <c r="G3" s="11"/>
      <c r="H3" s="11"/>
      <c r="I3" s="11"/>
      <c r="J3" s="11"/>
    </row>
    <row r="4" spans="1:10" ht="12.75">
      <c r="A4" s="59"/>
      <c r="B4" s="57"/>
      <c r="C4" s="58"/>
      <c r="G4" s="11"/>
      <c r="H4" s="11"/>
      <c r="I4" s="11"/>
      <c r="J4" s="11"/>
    </row>
    <row r="5" spans="1:10" ht="12.75">
      <c r="A5" s="20" t="s">
        <v>0</v>
      </c>
      <c r="B5" s="20" t="s">
        <v>28</v>
      </c>
      <c r="C5" s="20" t="s">
        <v>21</v>
      </c>
      <c r="D5" s="20" t="s">
        <v>22</v>
      </c>
      <c r="E5" s="20" t="s">
        <v>23</v>
      </c>
      <c r="G5" s="11"/>
      <c r="H5" s="11"/>
      <c r="I5" s="11"/>
      <c r="J5" s="11"/>
    </row>
    <row r="6" spans="1:10" ht="12.75">
      <c r="A6" s="21" t="s">
        <v>3</v>
      </c>
      <c r="B6" s="22" t="s">
        <v>42</v>
      </c>
      <c r="C6" s="23">
        <v>26098.83</v>
      </c>
      <c r="D6" s="24">
        <f>2000/12*C1</f>
        <v>229.54216666666667</v>
      </c>
      <c r="E6" s="24">
        <f>C6+D6</f>
        <v>26328.372166666668</v>
      </c>
      <c r="G6" s="11"/>
      <c r="H6" s="11"/>
      <c r="I6" s="11"/>
      <c r="J6" s="11"/>
    </row>
    <row r="7" spans="1:10" ht="14.25" customHeight="1">
      <c r="A7" s="21" t="s">
        <v>4</v>
      </c>
      <c r="B7" s="22" t="s">
        <v>39</v>
      </c>
      <c r="C7" s="23">
        <v>27433.42</v>
      </c>
      <c r="D7" s="24">
        <f>2000/12*C1</f>
        <v>229.54216666666667</v>
      </c>
      <c r="E7" s="24">
        <f>C7+D7</f>
        <v>27662.962166666664</v>
      </c>
      <c r="G7" s="11"/>
      <c r="H7" s="11"/>
      <c r="I7" s="11"/>
      <c r="J7" s="11"/>
    </row>
    <row r="8" spans="1:10" ht="12.75">
      <c r="A8" s="21" t="s">
        <v>5</v>
      </c>
      <c r="B8" s="21" t="s">
        <v>44</v>
      </c>
      <c r="C8" s="24">
        <v>28373.17</v>
      </c>
      <c r="D8" s="24"/>
      <c r="E8" s="24">
        <f>C8+D8</f>
        <v>28373.17</v>
      </c>
      <c r="G8" s="11"/>
      <c r="H8" s="11"/>
      <c r="I8" s="11"/>
      <c r="J8" s="11"/>
    </row>
    <row r="9" spans="1:10" ht="12.75">
      <c r="A9" s="21" t="s">
        <v>6</v>
      </c>
      <c r="B9" s="22" t="s">
        <v>41</v>
      </c>
      <c r="C9" s="23">
        <v>28373.17</v>
      </c>
      <c r="D9" s="24">
        <f>7000/12*C1</f>
        <v>803.3975833333334</v>
      </c>
      <c r="E9" s="24">
        <f>C9+D9</f>
        <v>29176.56758333333</v>
      </c>
      <c r="G9" s="11"/>
      <c r="H9" s="11"/>
      <c r="I9" s="11"/>
      <c r="J9" s="11"/>
    </row>
    <row r="10" spans="3:10" ht="12.75">
      <c r="C10" s="2"/>
      <c r="D10" s="2"/>
      <c r="E10" s="47"/>
      <c r="G10" s="11"/>
      <c r="H10" s="11"/>
      <c r="I10" s="11"/>
      <c r="J10" s="11"/>
    </row>
    <row r="11" spans="1:10" ht="12.75">
      <c r="A11" s="20" t="s">
        <v>1</v>
      </c>
      <c r="B11" s="20" t="s">
        <v>28</v>
      </c>
      <c r="C11" s="43" t="s">
        <v>21</v>
      </c>
      <c r="D11" s="43" t="s">
        <v>22</v>
      </c>
      <c r="E11" s="43" t="s">
        <v>23</v>
      </c>
      <c r="G11" s="11"/>
      <c r="H11" s="11"/>
      <c r="I11" s="11"/>
      <c r="J11" s="11"/>
    </row>
    <row r="12" spans="1:10" ht="12.75">
      <c r="A12" s="21" t="s">
        <v>7</v>
      </c>
      <c r="B12" s="21" t="s">
        <v>40</v>
      </c>
      <c r="C12" s="24">
        <v>29862.75</v>
      </c>
      <c r="D12" s="24">
        <v>0</v>
      </c>
      <c r="E12" s="24">
        <f>C12+D12</f>
        <v>29862.75</v>
      </c>
      <c r="G12" s="11"/>
      <c r="H12" s="11"/>
      <c r="I12" s="11"/>
      <c r="J12" s="11"/>
    </row>
    <row r="13" spans="3:10" ht="12.75">
      <c r="C13" s="2"/>
      <c r="D13" s="2"/>
      <c r="E13" s="47"/>
      <c r="G13" s="11"/>
      <c r="H13" s="11"/>
      <c r="I13" s="11"/>
      <c r="J13" s="11"/>
    </row>
    <row r="14" spans="1:10" ht="12.75">
      <c r="A14" s="25" t="s">
        <v>2</v>
      </c>
      <c r="B14" s="25" t="s">
        <v>28</v>
      </c>
      <c r="C14" s="44" t="s">
        <v>21</v>
      </c>
      <c r="D14" s="44" t="s">
        <v>22</v>
      </c>
      <c r="E14" s="44" t="s">
        <v>23</v>
      </c>
      <c r="G14" s="11"/>
      <c r="H14" s="11"/>
      <c r="I14" s="11"/>
      <c r="J14" s="11"/>
    </row>
    <row r="15" spans="1:10" ht="12.75">
      <c r="A15" s="30" t="s">
        <v>3</v>
      </c>
      <c r="B15" s="48" t="s">
        <v>39</v>
      </c>
      <c r="C15" s="26">
        <v>27433.42</v>
      </c>
      <c r="D15" s="27">
        <f>3000/12*C1</f>
        <v>344.31325000000004</v>
      </c>
      <c r="E15" s="27">
        <f>C15+D15</f>
        <v>27777.733249999997</v>
      </c>
      <c r="G15" s="11"/>
      <c r="H15" s="11"/>
      <c r="I15" s="11"/>
      <c r="J15" s="11"/>
    </row>
    <row r="16" spans="1:10" ht="12.75">
      <c r="A16" s="30" t="s">
        <v>4</v>
      </c>
      <c r="B16" s="48" t="s">
        <v>38</v>
      </c>
      <c r="C16" s="26">
        <v>29355.25</v>
      </c>
      <c r="D16" s="27">
        <f>3000/12*C1</f>
        <v>344.31325000000004</v>
      </c>
      <c r="E16" s="27">
        <f>C16+D16</f>
        <v>29699.56325</v>
      </c>
      <c r="G16" s="11"/>
      <c r="H16" s="11"/>
      <c r="I16" s="11"/>
      <c r="J16" s="11"/>
    </row>
    <row r="17" spans="1:10" ht="12.75">
      <c r="A17" s="30" t="s">
        <v>5</v>
      </c>
      <c r="B17" s="30" t="s">
        <v>43</v>
      </c>
      <c r="C17" s="27">
        <v>32049.5</v>
      </c>
      <c r="D17" s="27"/>
      <c r="E17" s="27">
        <f>C17+D17</f>
        <v>32049.5</v>
      </c>
      <c r="G17" s="11"/>
      <c r="H17" s="11"/>
      <c r="I17" s="11"/>
      <c r="J17" s="11"/>
    </row>
    <row r="18" spans="1:10" ht="12.75">
      <c r="A18" s="30" t="s">
        <v>6</v>
      </c>
      <c r="B18" s="48" t="s">
        <v>37</v>
      </c>
      <c r="C18" s="26">
        <v>32049.5</v>
      </c>
      <c r="D18" s="27">
        <f>10000/12*C1</f>
        <v>1147.7108333333335</v>
      </c>
      <c r="E18" s="27">
        <f>C18+D18</f>
        <v>33197.21083333333</v>
      </c>
      <c r="G18" s="10"/>
      <c r="H18" s="10"/>
      <c r="I18" s="10"/>
      <c r="J18" s="11"/>
    </row>
    <row r="19" spans="1:10" ht="12.75">
      <c r="A19" s="14"/>
      <c r="B19" s="14"/>
      <c r="C19" s="17"/>
      <c r="D19" s="17"/>
      <c r="E19" s="47"/>
      <c r="F19" s="45"/>
      <c r="G19" s="11"/>
      <c r="H19" s="12"/>
      <c r="I19" s="11"/>
      <c r="J19" s="11"/>
    </row>
    <row r="20" spans="1:10" ht="12.75">
      <c r="A20" s="49" t="s">
        <v>8</v>
      </c>
      <c r="B20" s="25" t="s">
        <v>28</v>
      </c>
      <c r="C20" s="44" t="s">
        <v>21</v>
      </c>
      <c r="D20" s="44" t="s">
        <v>22</v>
      </c>
      <c r="E20" s="44" t="s">
        <v>23</v>
      </c>
      <c r="F20" s="45"/>
      <c r="G20" s="11"/>
      <c r="H20" s="12"/>
      <c r="I20" s="11"/>
      <c r="J20" s="11"/>
    </row>
    <row r="21" spans="1:10" ht="12.75">
      <c r="A21" s="50" t="s">
        <v>7</v>
      </c>
      <c r="B21" s="48" t="s">
        <v>36</v>
      </c>
      <c r="C21" s="28">
        <v>33955</v>
      </c>
      <c r="D21" s="27">
        <f>13000/12*C1</f>
        <v>1492.0240833333332</v>
      </c>
      <c r="E21" s="27">
        <f>C21+D21</f>
        <v>35447.02408333333</v>
      </c>
      <c r="F21" s="45"/>
      <c r="G21" s="11"/>
      <c r="H21" s="11"/>
      <c r="I21" s="11"/>
      <c r="J21" s="11"/>
    </row>
    <row r="22" spans="1:10" ht="12.75">
      <c r="A22" s="51"/>
      <c r="B22" s="52"/>
      <c r="C22" s="29"/>
      <c r="D22" s="27"/>
      <c r="E22" s="27"/>
      <c r="F22" s="45"/>
      <c r="G22" s="11"/>
      <c r="H22" s="11"/>
      <c r="I22" s="11"/>
      <c r="J22" s="11"/>
    </row>
    <row r="23" spans="1:10" ht="12.75">
      <c r="A23" s="50"/>
      <c r="B23" s="53"/>
      <c r="C23" s="29"/>
      <c r="D23" s="27"/>
      <c r="E23" s="27"/>
      <c r="F23" s="45"/>
      <c r="G23" s="11"/>
      <c r="H23" s="11"/>
      <c r="I23" s="11"/>
      <c r="J23" s="11"/>
    </row>
    <row r="24" spans="1:10" ht="12.75">
      <c r="A24" s="54" t="s">
        <v>15</v>
      </c>
      <c r="B24" s="53"/>
      <c r="C24" s="26">
        <f>D21*0.17</f>
        <v>253.64409416666666</v>
      </c>
      <c r="D24" s="27"/>
      <c r="E24" s="27"/>
      <c r="F24" s="45"/>
      <c r="G24" s="10"/>
      <c r="H24" s="10"/>
      <c r="I24" s="10"/>
      <c r="J24" s="11"/>
    </row>
    <row r="25" spans="1:10" ht="12.75">
      <c r="A25" s="15" t="s">
        <v>16</v>
      </c>
      <c r="C25" s="55"/>
      <c r="F25" s="46"/>
      <c r="G25" s="11"/>
      <c r="H25" s="11"/>
      <c r="I25" s="11"/>
      <c r="J25" s="11"/>
    </row>
    <row r="26" spans="1:10" ht="12.75">
      <c r="A26" s="32"/>
      <c r="F26" s="45"/>
      <c r="G26" s="11"/>
      <c r="H26" s="11"/>
      <c r="I26" s="11"/>
      <c r="J26" s="11"/>
    </row>
    <row r="27" spans="1:10" ht="15.75">
      <c r="A27" s="33" t="s">
        <v>26</v>
      </c>
      <c r="F27" s="45"/>
      <c r="G27" s="10"/>
      <c r="H27" s="10"/>
      <c r="I27" s="10"/>
      <c r="J27" s="11"/>
    </row>
    <row r="28" spans="4:10" ht="12.75">
      <c r="D28" s="31"/>
      <c r="F28" s="45"/>
      <c r="G28" s="11"/>
      <c r="H28" s="11"/>
      <c r="I28" s="11"/>
      <c r="J28" s="11"/>
    </row>
    <row r="29" spans="1:10" ht="12.75">
      <c r="A29" s="66" t="s">
        <v>19</v>
      </c>
      <c r="B29" s="81"/>
      <c r="C29" s="82"/>
      <c r="F29" s="45"/>
      <c r="G29" s="11"/>
      <c r="H29" s="11"/>
      <c r="I29" s="11"/>
      <c r="J29" s="11"/>
    </row>
    <row r="30" spans="1:10" ht="12.75">
      <c r="A30" s="63"/>
      <c r="B30" s="64"/>
      <c r="C30" s="65"/>
      <c r="F30" s="45"/>
      <c r="G30" s="11"/>
      <c r="H30" s="11"/>
      <c r="I30" s="11"/>
      <c r="J30" s="11"/>
    </row>
    <row r="31" spans="1:10" ht="12.75">
      <c r="A31" s="66" t="s">
        <v>10</v>
      </c>
      <c r="B31" s="67" t="s">
        <v>25</v>
      </c>
      <c r="C31" s="68">
        <f>6431/12*C1</f>
        <v>738.0928369166667</v>
      </c>
      <c r="F31" s="45"/>
      <c r="G31" s="11"/>
      <c r="H31" s="11"/>
      <c r="I31" s="11"/>
      <c r="J31" s="11"/>
    </row>
    <row r="32" spans="1:10" ht="12.75">
      <c r="A32" s="69" t="s">
        <v>12</v>
      </c>
      <c r="B32" s="70" t="s">
        <v>27</v>
      </c>
      <c r="C32" s="71"/>
      <c r="F32" s="45"/>
      <c r="G32" s="11"/>
      <c r="H32" s="11"/>
      <c r="I32" s="11"/>
      <c r="J32" s="11"/>
    </row>
    <row r="33" spans="1:10" ht="12.75">
      <c r="A33" s="72"/>
      <c r="B33" s="73" t="s">
        <v>46</v>
      </c>
      <c r="C33" s="74"/>
      <c r="F33" s="45"/>
      <c r="G33" s="10"/>
      <c r="H33" s="10"/>
      <c r="I33" s="10"/>
      <c r="J33" s="11"/>
    </row>
    <row r="34" spans="1:10" ht="12" customHeight="1">
      <c r="A34" s="75" t="s">
        <v>47</v>
      </c>
      <c r="B34" s="90" t="s">
        <v>18</v>
      </c>
      <c r="C34" s="76">
        <f>5140*C1/12</f>
        <v>589.9233683333333</v>
      </c>
      <c r="D34" s="14"/>
      <c r="F34" s="45"/>
      <c r="G34" s="11"/>
      <c r="H34" s="11"/>
      <c r="I34" s="11"/>
      <c r="J34" s="11"/>
    </row>
    <row r="35" spans="1:10" ht="26.25" customHeight="1" hidden="1">
      <c r="A35" s="77" t="s">
        <v>11</v>
      </c>
      <c r="B35" s="78" t="s">
        <v>18</v>
      </c>
      <c r="C35" s="79">
        <f>18242/12*C1</f>
        <v>2093.6541021666667</v>
      </c>
      <c r="D35" s="14"/>
      <c r="F35" s="45"/>
      <c r="G35" s="13"/>
      <c r="H35" s="11"/>
      <c r="I35" s="11"/>
      <c r="J35" s="11"/>
    </row>
    <row r="36" spans="1:10" ht="12.75" customHeight="1">
      <c r="A36" s="80" t="s">
        <v>14</v>
      </c>
      <c r="B36" s="78" t="s">
        <v>13</v>
      </c>
      <c r="C36" s="79">
        <f>5140/12*C1</f>
        <v>589.9233683333333</v>
      </c>
      <c r="D36" s="14"/>
      <c r="F36" s="45"/>
      <c r="G36" s="11"/>
      <c r="H36" s="11"/>
      <c r="I36" s="11"/>
      <c r="J36" s="11"/>
    </row>
    <row r="37" spans="1:10" ht="12.75">
      <c r="A37" s="56"/>
      <c r="B37" s="57"/>
      <c r="C37" s="58"/>
      <c r="D37" s="14"/>
      <c r="F37" s="45"/>
      <c r="G37" s="11"/>
      <c r="H37" s="11"/>
      <c r="I37" s="11"/>
      <c r="J37" s="11"/>
    </row>
    <row r="38" spans="1:10" ht="12.75">
      <c r="A38" s="93" t="s">
        <v>48</v>
      </c>
      <c r="B38" s="94"/>
      <c r="C38" s="94"/>
      <c r="D38" s="14"/>
      <c r="F38" s="100"/>
      <c r="G38" s="11"/>
      <c r="H38" s="11"/>
      <c r="I38" s="11"/>
      <c r="J38" s="11"/>
    </row>
    <row r="39" spans="4:10" ht="12.75">
      <c r="D39" s="14"/>
      <c r="G39" s="11"/>
      <c r="H39" s="11"/>
      <c r="I39" s="11"/>
      <c r="J39" s="11"/>
    </row>
    <row r="40" spans="1:10" ht="12.75">
      <c r="A40" s="88" t="s">
        <v>33</v>
      </c>
      <c r="B40" s="78" t="s">
        <v>45</v>
      </c>
      <c r="C40" s="84"/>
      <c r="D40" s="14"/>
      <c r="G40" s="11"/>
      <c r="H40" s="11"/>
      <c r="I40" s="11"/>
      <c r="J40" s="11"/>
    </row>
    <row r="41" spans="1:10" ht="12.75">
      <c r="A41" s="83"/>
      <c r="B41" s="78"/>
      <c r="C41" s="84"/>
      <c r="G41" s="8"/>
      <c r="H41" s="8"/>
      <c r="I41" s="9"/>
      <c r="J41" s="11"/>
    </row>
    <row r="42" spans="1:9" ht="12.75">
      <c r="A42" s="85" t="s">
        <v>29</v>
      </c>
      <c r="B42" s="86" t="s">
        <v>31</v>
      </c>
      <c r="C42" s="87" t="s">
        <v>32</v>
      </c>
      <c r="G42" s="3"/>
      <c r="H42" s="4"/>
      <c r="I42" s="5"/>
    </row>
    <row r="43" spans="1:9" ht="12.75">
      <c r="A43" s="98" t="s">
        <v>34</v>
      </c>
      <c r="B43" s="86" t="s">
        <v>18</v>
      </c>
      <c r="C43" s="99">
        <f>5500*C1/12</f>
        <v>631.2409583333334</v>
      </c>
      <c r="G43" s="3"/>
      <c r="H43" s="4"/>
      <c r="I43" s="5"/>
    </row>
    <row r="44" spans="1:9" ht="12.75">
      <c r="A44" s="97" t="s">
        <v>35</v>
      </c>
      <c r="B44" s="96" t="s">
        <v>13</v>
      </c>
      <c r="C44" s="84">
        <f>5500*C1/12</f>
        <v>631.2409583333334</v>
      </c>
      <c r="G44" s="3"/>
      <c r="H44" s="4"/>
      <c r="I44" s="4"/>
    </row>
    <row r="45" spans="7:9" ht="12.75">
      <c r="G45" s="3"/>
      <c r="H45" s="4"/>
      <c r="I45" s="4"/>
    </row>
    <row r="46" spans="1:9" ht="12.75">
      <c r="A46" s="34" t="s">
        <v>20</v>
      </c>
      <c r="B46" s="35"/>
      <c r="C46" s="36"/>
      <c r="E46" s="14"/>
      <c r="G46" s="3"/>
      <c r="H46" s="4"/>
      <c r="I46" s="4"/>
    </row>
    <row r="47" spans="1:9" ht="12.75">
      <c r="A47" s="37"/>
      <c r="B47" s="38"/>
      <c r="C47" s="39"/>
      <c r="G47" s="3"/>
      <c r="H47" s="4"/>
      <c r="I47" s="4"/>
    </row>
    <row r="48" spans="1:9" ht="12.75">
      <c r="A48" s="92" t="s">
        <v>49</v>
      </c>
      <c r="B48" s="92"/>
      <c r="C48" s="95">
        <f>25.84*C1</f>
        <v>35.58821752</v>
      </c>
      <c r="G48" s="3"/>
      <c r="H48" s="4"/>
      <c r="I48" s="4"/>
    </row>
    <row r="49" spans="1:9" ht="12.75">
      <c r="A49" s="40" t="s">
        <v>9</v>
      </c>
      <c r="B49" s="89"/>
      <c r="C49" s="41">
        <f>32.43*C1</f>
        <v>44.66431479</v>
      </c>
      <c r="G49" s="3"/>
      <c r="H49" s="4"/>
      <c r="I49" s="4"/>
    </row>
    <row r="50" spans="1:9" ht="12.75">
      <c r="A50" s="40" t="s">
        <v>17</v>
      </c>
      <c r="B50" s="42"/>
      <c r="C50" s="41">
        <f>6200/12*C1</f>
        <v>711.5807166666666</v>
      </c>
      <c r="G50" s="3"/>
      <c r="H50" s="4"/>
      <c r="I50" s="4"/>
    </row>
    <row r="51" spans="1:9" ht="12.75">
      <c r="A51" s="92" t="s">
        <v>50</v>
      </c>
      <c r="B51" s="91"/>
      <c r="C51" s="95">
        <f>90*C1</f>
        <v>123.95277</v>
      </c>
      <c r="G51" s="3"/>
      <c r="H51" s="4"/>
      <c r="I51" s="4"/>
    </row>
    <row r="52" spans="1:9" ht="12.75">
      <c r="A52" s="40" t="s">
        <v>30</v>
      </c>
      <c r="B52" s="60"/>
      <c r="C52" s="61"/>
      <c r="G52" s="3"/>
      <c r="H52" s="4"/>
      <c r="I52" s="4"/>
    </row>
    <row r="53" spans="7:9" ht="12.75">
      <c r="G53" s="3"/>
      <c r="H53" s="4"/>
      <c r="I53" s="4"/>
    </row>
    <row r="54" spans="7:9" ht="12.75">
      <c r="G54" s="3"/>
      <c r="H54" s="4"/>
      <c r="I54" s="4"/>
    </row>
    <row r="55" spans="7:9" ht="12.75">
      <c r="G55" s="3"/>
      <c r="H55" s="4"/>
      <c r="I55" s="4"/>
    </row>
    <row r="56" spans="7:9" ht="12.75">
      <c r="G56" s="6"/>
      <c r="H56" s="6"/>
      <c r="I56" s="6"/>
    </row>
    <row r="57" spans="7:9" ht="12.75">
      <c r="G57" s="3"/>
      <c r="H57" s="7"/>
      <c r="I57" s="6"/>
    </row>
    <row r="58" spans="7:9" ht="12.75">
      <c r="G58" s="6"/>
      <c r="H58" s="6"/>
      <c r="I58" s="6"/>
    </row>
    <row r="59" spans="1:3" ht="15.75" customHeight="1">
      <c r="A59" s="18"/>
      <c r="B59" s="19"/>
      <c r="C59" s="19"/>
    </row>
    <row r="60" spans="1:3" ht="12.75">
      <c r="A60" s="16"/>
      <c r="B60" s="14"/>
      <c r="C60" s="14"/>
    </row>
    <row r="61" spans="1:3" ht="14.25" customHeight="1">
      <c r="A61" s="18"/>
      <c r="B61" s="19"/>
      <c r="C61" s="19"/>
    </row>
    <row r="63" ht="15" customHeight="1"/>
    <row r="65" ht="15" customHeight="1"/>
    <row r="66" spans="1:3" ht="12.75">
      <c r="A66" s="16"/>
      <c r="B66" s="17"/>
      <c r="C66" s="14"/>
    </row>
    <row r="67" ht="13.5" customHeight="1"/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</dc:creator>
  <cp:keywords/>
  <dc:description/>
  <cp:lastModifiedBy>Jan Ovedal</cp:lastModifiedBy>
  <cp:lastPrinted>2016-04-12T11:00:01Z</cp:lastPrinted>
  <dcterms:created xsi:type="dcterms:W3CDTF">2009-03-03T16:34:20Z</dcterms:created>
  <dcterms:modified xsi:type="dcterms:W3CDTF">2018-10-02T11:58:48Z</dcterms:modified>
  <cp:category/>
  <cp:version/>
  <cp:contentType/>
  <cp:contentStatus/>
</cp:coreProperties>
</file>